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27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17" i="1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5"/>
  <c r="J6"/>
  <c r="J7"/>
  <c r="J8"/>
  <c r="J9"/>
  <c r="J10"/>
  <c r="J11"/>
  <c r="J12"/>
  <c r="J13"/>
  <c r="J14"/>
  <c r="J15"/>
  <c r="J16"/>
  <c r="J4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4"/>
</calcChain>
</file>

<file path=xl/sharedStrings.xml><?xml version="1.0" encoding="utf-8"?>
<sst xmlns="http://schemas.openxmlformats.org/spreadsheetml/2006/main" count="232" uniqueCount="104">
  <si>
    <t>GRUPPO TELAIO</t>
  </si>
  <si>
    <t>02</t>
  </si>
  <si>
    <t>POS.</t>
  </si>
  <si>
    <t>CODICE</t>
  </si>
  <si>
    <t>QTÀ</t>
  </si>
  <si>
    <t>DENOMINATION</t>
  </si>
  <si>
    <t>BUSHING</t>
  </si>
  <si>
    <t>PIN</t>
  </si>
  <si>
    <t>PROFILE</t>
  </si>
  <si>
    <t>PLAQUE</t>
  </si>
  <si>
    <t>SUPPORT</t>
  </si>
  <si>
    <t>DEADENING</t>
  </si>
  <si>
    <t>SCREW</t>
  </si>
  <si>
    <t>LOCK NUT</t>
  </si>
  <si>
    <t>WASHER</t>
  </si>
  <si>
    <t>CONNECTOR</t>
  </si>
  <si>
    <t>HANDLE</t>
  </si>
  <si>
    <t>CLAMP</t>
  </si>
  <si>
    <t>RUBBER CAP</t>
  </si>
  <si>
    <t>BATTERY BASE</t>
  </si>
  <si>
    <t>COVER</t>
  </si>
  <si>
    <t>SUCTION MOTOR</t>
  </si>
  <si>
    <t>WHEEL 200X42</t>
  </si>
  <si>
    <t>CARBON BRUSH HOLDER</t>
  </si>
  <si>
    <t>BATTERY CHARGER</t>
  </si>
  <si>
    <t>CAP</t>
  </si>
  <si>
    <t>HOOK</t>
  </si>
  <si>
    <t>FRAME</t>
  </si>
  <si>
    <t>212368</t>
  </si>
  <si>
    <t>212373</t>
  </si>
  <si>
    <t>E86269</t>
  </si>
  <si>
    <t>213323</t>
  </si>
  <si>
    <t>214124</t>
  </si>
  <si>
    <t>E20053</t>
  </si>
  <si>
    <t>E83944</t>
  </si>
  <si>
    <t>E82456</t>
  </si>
  <si>
    <t>407665</t>
  </si>
  <si>
    <t>E83833</t>
  </si>
  <si>
    <t>E20098</t>
  </si>
  <si>
    <t>408884</t>
  </si>
  <si>
    <t>408893</t>
  </si>
  <si>
    <t>E81672</t>
  </si>
  <si>
    <t>E83550</t>
  </si>
  <si>
    <t>E81709</t>
  </si>
  <si>
    <t>E81342</t>
  </si>
  <si>
    <t>409091</t>
  </si>
  <si>
    <t>E81979</t>
  </si>
  <si>
    <t>E82761</t>
  </si>
  <si>
    <t>E81874</t>
  </si>
  <si>
    <t>E20125</t>
  </si>
  <si>
    <t>E86255</t>
  </si>
  <si>
    <t>E86208</t>
  </si>
  <si>
    <t>E89141</t>
  </si>
  <si>
    <t>E81565</t>
  </si>
  <si>
    <t>415897</t>
  </si>
  <si>
    <t>416319</t>
  </si>
  <si>
    <t>E86215</t>
  </si>
  <si>
    <t>E86270</t>
  </si>
  <si>
    <t>420601</t>
  </si>
  <si>
    <t>E81538</t>
  </si>
  <si>
    <t>E81539</t>
  </si>
  <si>
    <t>E81896</t>
  </si>
  <si>
    <t>E85755</t>
  </si>
  <si>
    <t>421083</t>
  </si>
  <si>
    <t>E81540</t>
  </si>
  <si>
    <t>E81544</t>
  </si>
  <si>
    <t>422078</t>
  </si>
  <si>
    <t>422120</t>
  </si>
  <si>
    <t>422540</t>
  </si>
  <si>
    <t>E86199</t>
  </si>
  <si>
    <t>E87024</t>
  </si>
  <si>
    <t>E82840</t>
  </si>
  <si>
    <t>ITEM</t>
  </si>
  <si>
    <t>SKU</t>
  </si>
  <si>
    <t>QTY</t>
  </si>
  <si>
    <t>FRAME ASSEMBLY</t>
  </si>
  <si>
    <t>Bushing</t>
  </si>
  <si>
    <t>Bracket</t>
  </si>
  <si>
    <t>Sound Deadening Foam</t>
  </si>
  <si>
    <t>Hex Bolt M6x14 Zinc</t>
  </si>
  <si>
    <t>Hex Bolt M8x25 Zinc</t>
  </si>
  <si>
    <t>Hex Bolt M8x18 Zinc</t>
  </si>
  <si>
    <t>Flat Hd SL Machine Screw M3x10 SS</t>
  </si>
  <si>
    <t>NyLoc Hex Nut, M6 Zinc</t>
  </si>
  <si>
    <t>Nyloc Hex Nut, M8 Zinc</t>
  </si>
  <si>
    <t>Nyloc Hex Jam Nut, M8 SS</t>
  </si>
  <si>
    <t>Flat Washer M3x7x0.5 SS</t>
  </si>
  <si>
    <t>Washer 6x12x1.6</t>
  </si>
  <si>
    <t>Flat Washer M8x17x1.6 Zinc</t>
  </si>
  <si>
    <t>Flat Washer M8x17x1.6 SS</t>
  </si>
  <si>
    <t>Flat Washer M10x21x2 SS</t>
  </si>
  <si>
    <t>SB50 Red Electrical Connector</t>
  </si>
  <si>
    <t>Charger Plug Tee Handle</t>
  </si>
  <si>
    <t>Clamp, 4.8x200 Black</t>
  </si>
  <si>
    <t>Battery Box</t>
  </si>
  <si>
    <t>Vacuum Motor 12VDC 250W</t>
  </si>
  <si>
    <t>Transport Wheel 200 OD x 42 W</t>
  </si>
  <si>
    <t>Carriage Bolt M6x16 SS</t>
  </si>
  <si>
    <t>Carriage Bolt M10x50 SS</t>
  </si>
  <si>
    <t>Carbon Brush</t>
  </si>
  <si>
    <t>Charger 12VDC 6AMP 120VAC ONB AGM GEL BSB50</t>
  </si>
  <si>
    <t>Latch</t>
  </si>
  <si>
    <t>Main Frame Weldment</t>
  </si>
  <si>
    <t>Description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</si>
</sst>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/>
    </xf>
    <xf numFmtId="1" fontId="6" fillId="0" borderId="1" xfId="0" applyNumberFormat="1" applyFont="1" applyBorder="1" applyAlignment="1" applyProtection="1">
      <alignment horizontal="center"/>
      <protection locked="0"/>
    </xf>
    <xf numFmtId="1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indent="4"/>
    </xf>
    <xf numFmtId="0" fontId="6" fillId="0" borderId="1" xfId="0" applyFont="1" applyBorder="1" applyAlignment="1">
      <alignment horizontal="left" indent="2"/>
    </xf>
    <xf numFmtId="0" fontId="10" fillId="0" borderId="1" xfId="0" applyFont="1" applyBorder="1" applyAlignment="1" applyProtection="1">
      <alignment horizontal="left"/>
      <protection locked="0"/>
    </xf>
    <xf numFmtId="1" fontId="10" fillId="0" borderId="1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7"/>
  <sheetViews>
    <sheetView topLeftCell="A13" workbookViewId="0">
      <selection sqref="A1:G47"/>
    </sheetView>
  </sheetViews>
  <sheetFormatPr defaultRowHeight="12.75"/>
  <cols>
    <col min="2" max="2" width="19.85546875" customWidth="1"/>
    <col min="3" max="4" width="8.42578125" customWidth="1"/>
    <col min="5" max="5" width="8.140625" customWidth="1"/>
    <col min="6" max="6" width="14.5703125" customWidth="1"/>
    <col min="7" max="7" width="15.28515625" customWidth="1"/>
    <col min="8" max="8" width="26.42578125" customWidth="1"/>
    <col min="9" max="9" width="25.42578125" customWidth="1"/>
    <col min="10" max="10" width="22.42578125" customWidth="1"/>
  </cols>
  <sheetData>
    <row r="2" spans="2:10" ht="26.85" customHeight="1">
      <c r="B2" s="1" t="s">
        <v>0</v>
      </c>
      <c r="C2" s="2" t="s">
        <v>1</v>
      </c>
      <c r="D2" s="2"/>
    </row>
    <row r="3" spans="2:10">
      <c r="B3" s="3" t="s">
        <v>2</v>
      </c>
      <c r="C3" s="3" t="s">
        <v>3</v>
      </c>
      <c r="D3" s="3"/>
      <c r="E3" s="3" t="s">
        <v>4</v>
      </c>
      <c r="F3" s="3"/>
      <c r="G3" s="3" t="s">
        <v>5</v>
      </c>
    </row>
    <row r="4" spans="2:10">
      <c r="B4" s="4">
        <v>1</v>
      </c>
      <c r="C4" s="4">
        <v>212368</v>
      </c>
      <c r="D4" s="4" t="s">
        <v>28</v>
      </c>
      <c r="E4" s="4">
        <v>2</v>
      </c>
      <c r="F4" s="4" t="s">
        <v>6</v>
      </c>
      <c r="G4" s="3" t="s">
        <v>6</v>
      </c>
      <c r="I4" s="5" t="str">
        <f>LEFT(IFERROR(VLOOKUP(TRIM(C4),[1]!Table_Query_from_BetcoViews[[AlternateID]:[MainSKU]],4,FALSE),C4),6)</f>
        <v>212368</v>
      </c>
      <c r="J4" s="5" t="str">
        <f>IFERROR(VLOOKUP(TRIM(C4),[1]!Table_Query_from_BetcoViews[[AlternateID]:[ItemDescr2]],5,FALSE),G4)</f>
        <v>BUSHING</v>
      </c>
    </row>
    <row r="5" spans="2:10">
      <c r="B5" s="4">
        <v>2</v>
      </c>
      <c r="C5" s="4">
        <v>212373</v>
      </c>
      <c r="D5" s="4" t="s">
        <v>29</v>
      </c>
      <c r="E5" s="4">
        <v>1</v>
      </c>
      <c r="F5" s="4" t="s">
        <v>7</v>
      </c>
      <c r="G5" s="3" t="s">
        <v>7</v>
      </c>
      <c r="I5" s="5" t="str">
        <f>LEFT(IFERROR(VLOOKUP(TRIM(C5),[1]!Table_Query_from_BetcoViews[[AlternateID]:[MainSKU]],4,FALSE),C5),6)</f>
        <v>212373</v>
      </c>
      <c r="J5" s="5" t="str">
        <f>IFERROR(VLOOKUP(TRIM(C5),[1]!Table_Query_from_BetcoViews[[AlternateID]:[ItemDescr2]],5,FALSE),G5)</f>
        <v>PIN</v>
      </c>
    </row>
    <row r="6" spans="2:10">
      <c r="B6" s="4">
        <v>3</v>
      </c>
      <c r="C6" s="4">
        <v>212412</v>
      </c>
      <c r="D6" s="4" t="s">
        <v>30</v>
      </c>
      <c r="E6" s="4">
        <v>2</v>
      </c>
      <c r="F6" s="4" t="s">
        <v>76</v>
      </c>
      <c r="G6" s="3" t="s">
        <v>6</v>
      </c>
      <c r="I6" s="5" t="str">
        <f>LEFT(IFERROR(VLOOKUP(TRIM(C6),[1]!Table_Query_from_BetcoViews[[AlternateID]:[MainSKU]],4,FALSE),C6),6)</f>
        <v>E86269</v>
      </c>
      <c r="J6" s="5" t="str">
        <f>IFERROR(VLOOKUP(TRIM(C6),[1]!Table_Query_from_BetcoViews[[AlternateID]:[ItemDescr2]],5,FALSE),G6)</f>
        <v>Bushing</v>
      </c>
    </row>
    <row r="7" spans="2:10">
      <c r="B7" s="4">
        <v>4</v>
      </c>
      <c r="C7" s="4">
        <v>213323</v>
      </c>
      <c r="D7" s="4" t="s">
        <v>31</v>
      </c>
      <c r="E7" s="4">
        <v>1</v>
      </c>
      <c r="F7" s="4" t="s">
        <v>8</v>
      </c>
      <c r="G7" s="3" t="s">
        <v>8</v>
      </c>
      <c r="I7" s="5" t="str">
        <f>LEFT(IFERROR(VLOOKUP(TRIM(C7),[1]!Table_Query_from_BetcoViews[[AlternateID]:[MainSKU]],4,FALSE),C7),6)</f>
        <v>213323</v>
      </c>
      <c r="J7" s="5" t="str">
        <f>IFERROR(VLOOKUP(TRIM(C7),[1]!Table_Query_from_BetcoViews[[AlternateID]:[ItemDescr2]],5,FALSE),G7)</f>
        <v>PROFILE</v>
      </c>
    </row>
    <row r="8" spans="2:10">
      <c r="B8" s="4">
        <v>5</v>
      </c>
      <c r="C8" s="4">
        <v>214124</v>
      </c>
      <c r="D8" s="4" t="s">
        <v>32</v>
      </c>
      <c r="E8" s="4">
        <v>1</v>
      </c>
      <c r="F8" s="4" t="s">
        <v>9</v>
      </c>
      <c r="G8" s="3" t="s">
        <v>9</v>
      </c>
      <c r="I8" s="5" t="str">
        <f>LEFT(IFERROR(VLOOKUP(TRIM(C8),[1]!Table_Query_from_BetcoViews[[AlternateID]:[MainSKU]],4,FALSE),C8),6)</f>
        <v>214124</v>
      </c>
      <c r="J8" s="5" t="str">
        <f>IFERROR(VLOOKUP(TRIM(C8),[1]!Table_Query_from_BetcoViews[[AlternateID]:[ItemDescr2]],5,FALSE),G8)</f>
        <v>PLAQUE</v>
      </c>
    </row>
    <row r="9" spans="2:10">
      <c r="B9" s="4">
        <v>6</v>
      </c>
      <c r="C9" s="4">
        <v>214125</v>
      </c>
      <c r="D9" s="4" t="s">
        <v>33</v>
      </c>
      <c r="E9" s="4">
        <v>1</v>
      </c>
      <c r="F9" s="4" t="s">
        <v>77</v>
      </c>
      <c r="G9" s="3" t="s">
        <v>10</v>
      </c>
      <c r="I9" s="5" t="str">
        <f>LEFT(IFERROR(VLOOKUP(TRIM(C9),[1]!Table_Query_from_BetcoViews[[AlternateID]:[MainSKU]],4,FALSE),C9),6)</f>
        <v>E20053</v>
      </c>
      <c r="J9" s="5" t="str">
        <f>IFERROR(VLOOKUP(TRIM(C9),[1]!Table_Query_from_BetcoViews[[AlternateID]:[ItemDescr2]],5,FALSE),G9)</f>
        <v>Bracket</v>
      </c>
    </row>
    <row r="10" spans="2:10">
      <c r="B10" s="4">
        <v>7</v>
      </c>
      <c r="C10" s="4">
        <v>405832</v>
      </c>
      <c r="D10" s="4" t="s">
        <v>34</v>
      </c>
      <c r="E10" s="4">
        <v>1</v>
      </c>
      <c r="F10" s="4" t="s">
        <v>78</v>
      </c>
      <c r="G10" s="3" t="s">
        <v>11</v>
      </c>
      <c r="I10" s="5" t="str">
        <f>LEFT(IFERROR(VLOOKUP(TRIM(C10),[1]!Table_Query_from_BetcoViews[[AlternateID]:[MainSKU]],4,FALSE),C10),6)</f>
        <v>E83944</v>
      </c>
      <c r="J10" s="5" t="str">
        <f>IFERROR(VLOOKUP(TRIM(C10),[1]!Table_Query_from_BetcoViews[[AlternateID]:[ItemDescr2]],5,FALSE),G10)</f>
        <v>Sound Deadening Foam</v>
      </c>
    </row>
    <row r="11" spans="2:10">
      <c r="B11" s="4">
        <v>8</v>
      </c>
      <c r="C11" s="4">
        <v>407661</v>
      </c>
      <c r="D11" s="4" t="s">
        <v>35</v>
      </c>
      <c r="E11" s="4">
        <v>1</v>
      </c>
      <c r="F11" s="4" t="s">
        <v>79</v>
      </c>
      <c r="G11" s="3" t="s">
        <v>12</v>
      </c>
      <c r="I11" s="5" t="str">
        <f>LEFT(IFERROR(VLOOKUP(TRIM(C11),[1]!Table_Query_from_BetcoViews[[AlternateID]:[MainSKU]],4,FALSE),C11),6)</f>
        <v>E82456</v>
      </c>
      <c r="J11" s="5" t="str">
        <f>IFERROR(VLOOKUP(TRIM(C11),[1]!Table_Query_from_BetcoViews[[AlternateID]:[ItemDescr2]],5,FALSE),G11)</f>
        <v>Hex Bolt M6x14 Zinc</v>
      </c>
    </row>
    <row r="12" spans="2:10">
      <c r="B12" s="4">
        <v>9</v>
      </c>
      <c r="C12" s="4">
        <v>407665</v>
      </c>
      <c r="D12" s="4" t="s">
        <v>36</v>
      </c>
      <c r="E12" s="4">
        <v>1</v>
      </c>
      <c r="F12" s="4" t="s">
        <v>12</v>
      </c>
      <c r="G12" s="3" t="s">
        <v>12</v>
      </c>
      <c r="I12" s="5" t="str">
        <f>LEFT(IFERROR(VLOOKUP(TRIM(C12),[1]!Table_Query_from_BetcoViews[[AlternateID]:[MainSKU]],4,FALSE),C12),6)</f>
        <v>407665</v>
      </c>
      <c r="J12" s="5" t="str">
        <f>IFERROR(VLOOKUP(TRIM(C12),[1]!Table_Query_from_BetcoViews[[AlternateID]:[ItemDescr2]],5,FALSE),G12)</f>
        <v>SCREW</v>
      </c>
    </row>
    <row r="13" spans="2:10">
      <c r="B13" s="4">
        <v>10</v>
      </c>
      <c r="C13" s="4">
        <v>408674</v>
      </c>
      <c r="D13" s="4" t="s">
        <v>37</v>
      </c>
      <c r="E13" s="4">
        <v>2</v>
      </c>
      <c r="F13" s="4" t="s">
        <v>80</v>
      </c>
      <c r="G13" s="3" t="s">
        <v>12</v>
      </c>
      <c r="I13" s="5" t="str">
        <f>LEFT(IFERROR(VLOOKUP(TRIM(C13),[1]!Table_Query_from_BetcoViews[[AlternateID]:[MainSKU]],4,FALSE),C13),6)</f>
        <v>E83833</v>
      </c>
      <c r="J13" s="5" t="str">
        <f>IFERROR(VLOOKUP(TRIM(C13),[1]!Table_Query_from_BetcoViews[[AlternateID]:[ItemDescr2]],5,FALSE),G13)</f>
        <v>Hex Bolt M8x25 Zinc</v>
      </c>
    </row>
    <row r="14" spans="2:10">
      <c r="B14" s="4">
        <v>11</v>
      </c>
      <c r="C14" s="4">
        <v>408690</v>
      </c>
      <c r="D14" s="4" t="s">
        <v>38</v>
      </c>
      <c r="E14" s="4">
        <v>1</v>
      </c>
      <c r="F14" s="4" t="s">
        <v>81</v>
      </c>
      <c r="G14" s="3" t="s">
        <v>12</v>
      </c>
      <c r="I14" s="5" t="str">
        <f>LEFT(IFERROR(VLOOKUP(TRIM(C14),[1]!Table_Query_from_BetcoViews[[AlternateID]:[MainSKU]],4,FALSE),C14),6)</f>
        <v>E20098</v>
      </c>
      <c r="J14" s="5" t="str">
        <f>IFERROR(VLOOKUP(TRIM(C14),[1]!Table_Query_from_BetcoViews[[AlternateID]:[ItemDescr2]],5,FALSE),G14)</f>
        <v>Hex Bolt M8x18 Zinc</v>
      </c>
    </row>
    <row r="15" spans="2:10">
      <c r="B15" s="4">
        <v>12</v>
      </c>
      <c r="C15" s="4">
        <v>408884</v>
      </c>
      <c r="D15" s="4" t="s">
        <v>39</v>
      </c>
      <c r="E15" s="4">
        <v>2</v>
      </c>
      <c r="F15" s="4" t="s">
        <v>12</v>
      </c>
      <c r="G15" s="3" t="s">
        <v>12</v>
      </c>
      <c r="I15" s="5" t="str">
        <f>LEFT(IFERROR(VLOOKUP(TRIM(C15),[1]!Table_Query_from_BetcoViews[[AlternateID]:[MainSKU]],4,FALSE),C15),6)</f>
        <v>408884</v>
      </c>
      <c r="J15" s="5" t="str">
        <f>IFERROR(VLOOKUP(TRIM(C15),[1]!Table_Query_from_BetcoViews[[AlternateID]:[ItemDescr2]],5,FALSE),G15)</f>
        <v>SCREW</v>
      </c>
    </row>
    <row r="16" spans="2:10">
      <c r="B16" s="4">
        <v>13</v>
      </c>
      <c r="C16" s="4">
        <v>408893</v>
      </c>
      <c r="D16" s="4" t="s">
        <v>40</v>
      </c>
      <c r="E16" s="4">
        <v>2</v>
      </c>
      <c r="F16" s="4" t="s">
        <v>12</v>
      </c>
      <c r="G16" s="3" t="s">
        <v>12</v>
      </c>
      <c r="I16" s="5" t="str">
        <f>LEFT(IFERROR(VLOOKUP(TRIM(C16),[1]!Table_Query_from_BetcoViews[[AlternateID]:[MainSKU]],4,FALSE),C16),6)</f>
        <v>408893</v>
      </c>
      <c r="J16" s="5" t="str">
        <f>IFERROR(VLOOKUP(TRIM(C16),[1]!Table_Query_from_BetcoViews[[AlternateID]:[ItemDescr2]],5,FALSE),G16)</f>
        <v>SCREW</v>
      </c>
    </row>
    <row r="17" spans="2:10">
      <c r="B17" s="4">
        <v>14</v>
      </c>
      <c r="C17" s="4">
        <v>408922</v>
      </c>
      <c r="D17" s="4" t="s">
        <v>41</v>
      </c>
      <c r="E17" s="4">
        <v>8</v>
      </c>
      <c r="F17" s="4" t="s">
        <v>82</v>
      </c>
      <c r="G17" s="3" t="s">
        <v>12</v>
      </c>
      <c r="I17" s="5" t="str">
        <f>LEFT(IFERROR(VLOOKUP(TRIM(C17),[1]!Table_Query_from_BetcoViews[[AlternateID]:[MainSKU]],4,FALSE),C17),6)</f>
        <v>E81672</v>
      </c>
      <c r="J17" s="5" t="str">
        <f>IFERROR(VLOOKUP(TRIM(C17),[1]!Table_Query_from_BetcoViews[[AlternateID]:[ItemDescr2]],5,FALSE),G17)</f>
        <v>Flat Hd SL Machine Screw M3x10 SS</v>
      </c>
    </row>
    <row r="18" spans="2:10">
      <c r="B18" s="4">
        <v>15</v>
      </c>
      <c r="C18" s="4">
        <v>409082</v>
      </c>
      <c r="D18" s="4" t="s">
        <v>42</v>
      </c>
      <c r="E18" s="4">
        <v>3</v>
      </c>
      <c r="F18" s="4" t="s">
        <v>83</v>
      </c>
      <c r="G18" s="3" t="s">
        <v>13</v>
      </c>
      <c r="I18" s="5" t="str">
        <f>LEFT(IFERROR(VLOOKUP(TRIM(C18),[1]!Table_Query_from_BetcoViews[[AlternateID]:[MainSKU]],4,FALSE),C18),6)</f>
        <v>E83550</v>
      </c>
      <c r="J18" s="5" t="str">
        <f>IFERROR(VLOOKUP(TRIM(C18),[1]!Table_Query_from_BetcoViews[[AlternateID]:[ItemDescr2]],5,FALSE),G18)</f>
        <v>NyLoc Hex Nut, M6 Zinc</v>
      </c>
    </row>
    <row r="19" spans="2:10">
      <c r="B19" s="4">
        <v>16</v>
      </c>
      <c r="C19" s="4">
        <v>409085</v>
      </c>
      <c r="D19" s="4" t="s">
        <v>43</v>
      </c>
      <c r="E19" s="4">
        <v>2</v>
      </c>
      <c r="F19" s="4" t="s">
        <v>84</v>
      </c>
      <c r="G19" s="3" t="s">
        <v>13</v>
      </c>
      <c r="I19" s="5" t="str">
        <f>LEFT(IFERROR(VLOOKUP(TRIM(C19),[1]!Table_Query_from_BetcoViews[[AlternateID]:[MainSKU]],4,FALSE),C19),6)</f>
        <v>E81709</v>
      </c>
      <c r="J19" s="5" t="str">
        <f>IFERROR(VLOOKUP(TRIM(C19),[1]!Table_Query_from_BetcoViews[[AlternateID]:[ItemDescr2]],5,FALSE),G19)</f>
        <v>Nyloc Hex Nut, M8 Zinc</v>
      </c>
    </row>
    <row r="20" spans="2:10">
      <c r="B20" s="4">
        <v>17</v>
      </c>
      <c r="C20" s="4">
        <v>409087</v>
      </c>
      <c r="D20" s="4" t="s">
        <v>44</v>
      </c>
      <c r="E20" s="4">
        <v>4</v>
      </c>
      <c r="F20" s="4" t="s">
        <v>85</v>
      </c>
      <c r="G20" s="3" t="s">
        <v>13</v>
      </c>
      <c r="I20" s="5" t="str">
        <f>LEFT(IFERROR(VLOOKUP(TRIM(C20),[1]!Table_Query_from_BetcoViews[[AlternateID]:[MainSKU]],4,FALSE),C20),6)</f>
        <v>E81342</v>
      </c>
      <c r="J20" s="5" t="str">
        <f>IFERROR(VLOOKUP(TRIM(C20),[1]!Table_Query_from_BetcoViews[[AlternateID]:[ItemDescr2]],5,FALSE),G20)</f>
        <v>Nyloc Hex Jam Nut, M8 SS</v>
      </c>
    </row>
    <row r="21" spans="2:10">
      <c r="B21" s="4">
        <v>18</v>
      </c>
      <c r="C21" s="4">
        <v>409091</v>
      </c>
      <c r="D21" s="4" t="s">
        <v>45</v>
      </c>
      <c r="E21" s="4">
        <v>2</v>
      </c>
      <c r="F21" s="4" t="s">
        <v>13</v>
      </c>
      <c r="G21" s="3" t="s">
        <v>13</v>
      </c>
      <c r="I21" s="5" t="str">
        <f>LEFT(IFERROR(VLOOKUP(TRIM(C21),[1]!Table_Query_from_BetcoViews[[AlternateID]:[MainSKU]],4,FALSE),C21),6)</f>
        <v>409091</v>
      </c>
      <c r="J21" s="5" t="str">
        <f>IFERROR(VLOOKUP(TRIM(C21),[1]!Table_Query_from_BetcoViews[[AlternateID]:[ItemDescr2]],5,FALSE),G21)</f>
        <v>LOCK NUT</v>
      </c>
    </row>
    <row r="22" spans="2:10">
      <c r="B22" s="4">
        <v>19</v>
      </c>
      <c r="C22" s="4">
        <v>409138</v>
      </c>
      <c r="D22" s="4" t="s">
        <v>46</v>
      </c>
      <c r="E22" s="4">
        <v>4</v>
      </c>
      <c r="F22" s="4" t="s">
        <v>86</v>
      </c>
      <c r="G22" s="3" t="s">
        <v>14</v>
      </c>
      <c r="I22" s="5" t="str">
        <f>LEFT(IFERROR(VLOOKUP(TRIM(C22),[1]!Table_Query_from_BetcoViews[[AlternateID]:[MainSKU]],4,FALSE),C22),6)</f>
        <v>E81979</v>
      </c>
      <c r="J22" s="5" t="str">
        <f>IFERROR(VLOOKUP(TRIM(C22),[1]!Table_Query_from_BetcoViews[[AlternateID]:[ItemDescr2]],5,FALSE),G22)</f>
        <v>Flat Washer M3x7x0.5 SS</v>
      </c>
    </row>
    <row r="23" spans="2:10">
      <c r="B23" s="4">
        <v>20</v>
      </c>
      <c r="C23" s="4">
        <v>409156</v>
      </c>
      <c r="D23" s="4" t="s">
        <v>47</v>
      </c>
      <c r="E23" s="4">
        <v>3</v>
      </c>
      <c r="F23" s="4" t="s">
        <v>87</v>
      </c>
      <c r="G23" s="3" t="s">
        <v>14</v>
      </c>
      <c r="I23" s="5" t="str">
        <f>LEFT(IFERROR(VLOOKUP(TRIM(C23),[1]!Table_Query_from_BetcoViews[[AlternateID]:[MainSKU]],4,FALSE),C23),6)</f>
        <v>E82761</v>
      </c>
      <c r="J23" s="5" t="str">
        <f>IFERROR(VLOOKUP(TRIM(C23),[1]!Table_Query_from_BetcoViews[[AlternateID]:[ItemDescr2]],5,FALSE),G23)</f>
        <v>Washer 6x12x1.6</v>
      </c>
    </row>
    <row r="24" spans="2:10">
      <c r="B24" s="4">
        <v>21</v>
      </c>
      <c r="C24" s="4">
        <v>409175</v>
      </c>
      <c r="D24" s="4" t="s">
        <v>48</v>
      </c>
      <c r="E24" s="4">
        <v>3</v>
      </c>
      <c r="F24" s="4" t="s">
        <v>88</v>
      </c>
      <c r="G24" s="3" t="s">
        <v>14</v>
      </c>
      <c r="I24" s="5" t="str">
        <f>LEFT(IFERROR(VLOOKUP(TRIM(C24),[1]!Table_Query_from_BetcoViews[[AlternateID]:[MainSKU]],4,FALSE),C24),6)</f>
        <v>E81874</v>
      </c>
      <c r="J24" s="5" t="str">
        <f>IFERROR(VLOOKUP(TRIM(C24),[1]!Table_Query_from_BetcoViews[[AlternateID]:[ItemDescr2]],5,FALSE),G24)</f>
        <v>Flat Washer M8x17x1.6 Zinc</v>
      </c>
    </row>
    <row r="25" spans="2:10">
      <c r="B25" s="4">
        <v>22</v>
      </c>
      <c r="C25" s="4">
        <v>409177</v>
      </c>
      <c r="D25" s="4" t="s">
        <v>49</v>
      </c>
      <c r="E25" s="4">
        <v>4</v>
      </c>
      <c r="F25" s="4" t="s">
        <v>89</v>
      </c>
      <c r="G25" s="3" t="s">
        <v>14</v>
      </c>
      <c r="I25" s="5" t="str">
        <f>LEFT(IFERROR(VLOOKUP(TRIM(C25),[1]!Table_Query_from_BetcoViews[[AlternateID]:[MainSKU]],4,FALSE),C25),6)</f>
        <v>E20125</v>
      </c>
      <c r="J25" s="5" t="str">
        <f>IFERROR(VLOOKUP(TRIM(C25),[1]!Table_Query_from_BetcoViews[[AlternateID]:[ItemDescr2]],5,FALSE),G25)</f>
        <v>Flat Washer M8x17x1.6 SS</v>
      </c>
    </row>
    <row r="26" spans="2:10">
      <c r="B26" s="4">
        <v>23</v>
      </c>
      <c r="C26" s="4">
        <v>409192</v>
      </c>
      <c r="D26" s="4" t="s">
        <v>50</v>
      </c>
      <c r="E26" s="4">
        <v>2</v>
      </c>
      <c r="F26" s="4" t="s">
        <v>90</v>
      </c>
      <c r="G26" s="3" t="s">
        <v>14</v>
      </c>
      <c r="I26" s="5" t="str">
        <f>LEFT(IFERROR(VLOOKUP(TRIM(C26),[1]!Table_Query_from_BetcoViews[[AlternateID]:[MainSKU]],4,FALSE),C26),6)</f>
        <v>E86255</v>
      </c>
      <c r="J26" s="5" t="str">
        <f>IFERROR(VLOOKUP(TRIM(C26),[1]!Table_Query_from_BetcoViews[[AlternateID]:[ItemDescr2]],5,FALSE),G26)</f>
        <v>Flat Washer M10x21x2 SS</v>
      </c>
    </row>
    <row r="27" spans="2:10">
      <c r="B27" s="4">
        <v>24</v>
      </c>
      <c r="C27" s="4">
        <v>409666</v>
      </c>
      <c r="D27" s="4" t="s">
        <v>51</v>
      </c>
      <c r="E27" s="4">
        <v>2</v>
      </c>
      <c r="F27" s="4" t="s">
        <v>91</v>
      </c>
      <c r="G27" s="3" t="s">
        <v>15</v>
      </c>
      <c r="I27" s="5" t="str">
        <f>LEFT(IFERROR(VLOOKUP(TRIM(C27),[1]!Table_Query_from_BetcoViews[[AlternateID]:[MainSKU]],4,FALSE),C27),6)</f>
        <v>E86208</v>
      </c>
      <c r="J27" s="5" t="str">
        <f>IFERROR(VLOOKUP(TRIM(C27),[1]!Table_Query_from_BetcoViews[[AlternateID]:[ItemDescr2]],5,FALSE),G27)</f>
        <v>SB50 Red Electrical Connector</v>
      </c>
    </row>
    <row r="28" spans="2:10">
      <c r="B28" s="4">
        <v>25</v>
      </c>
      <c r="C28" s="4">
        <v>409683</v>
      </c>
      <c r="D28" s="4" t="s">
        <v>52</v>
      </c>
      <c r="E28" s="4">
        <v>1</v>
      </c>
      <c r="F28" s="4" t="s">
        <v>92</v>
      </c>
      <c r="G28" s="3" t="s">
        <v>16</v>
      </c>
      <c r="I28" s="5" t="str">
        <f>LEFT(IFERROR(VLOOKUP(TRIM(C28),[1]!Table_Query_from_BetcoViews[[AlternateID]:[MainSKU]],4,FALSE),C28),6)</f>
        <v>E89141</v>
      </c>
      <c r="J28" s="5" t="str">
        <f>IFERROR(VLOOKUP(TRIM(C28),[1]!Table_Query_from_BetcoViews[[AlternateID]:[ItemDescr2]],5,FALSE),G28)</f>
        <v>Charger Plug Tee Handle</v>
      </c>
    </row>
    <row r="29" spans="2:10">
      <c r="B29" s="4">
        <v>26</v>
      </c>
      <c r="C29" s="4">
        <v>410277</v>
      </c>
      <c r="D29" s="4" t="s">
        <v>53</v>
      </c>
      <c r="E29" s="4">
        <v>6</v>
      </c>
      <c r="F29" s="4" t="s">
        <v>93</v>
      </c>
      <c r="G29" s="3" t="s">
        <v>17</v>
      </c>
      <c r="I29" s="5" t="str">
        <f>LEFT(IFERROR(VLOOKUP(TRIM(C29),[1]!Table_Query_from_BetcoViews[[AlternateID]:[MainSKU]],4,FALSE),C29),6)</f>
        <v>E81565</v>
      </c>
      <c r="J29" s="5" t="str">
        <f>IFERROR(VLOOKUP(TRIM(C29),[1]!Table_Query_from_BetcoViews[[AlternateID]:[ItemDescr2]],5,FALSE),G29)</f>
        <v>Clamp, 4.8x200 Black</v>
      </c>
    </row>
    <row r="30" spans="2:10">
      <c r="B30" s="4">
        <v>27</v>
      </c>
      <c r="C30" s="4">
        <v>415897</v>
      </c>
      <c r="D30" s="4" t="s">
        <v>54</v>
      </c>
      <c r="E30" s="4">
        <v>8</v>
      </c>
      <c r="F30" s="4" t="s">
        <v>13</v>
      </c>
      <c r="G30" s="3" t="s">
        <v>13</v>
      </c>
      <c r="I30" s="5" t="str">
        <f>LEFT(IFERROR(VLOOKUP(TRIM(C30),[1]!Table_Query_from_BetcoViews[[AlternateID]:[MainSKU]],4,FALSE),C30),6)</f>
        <v>415897</v>
      </c>
      <c r="J30" s="5" t="str">
        <f>IFERROR(VLOOKUP(TRIM(C30),[1]!Table_Query_from_BetcoViews[[AlternateID]:[ItemDescr2]],5,FALSE),G30)</f>
        <v>LOCK NUT</v>
      </c>
    </row>
    <row r="31" spans="2:10">
      <c r="B31" s="4">
        <v>28</v>
      </c>
      <c r="C31" s="4">
        <v>416319</v>
      </c>
      <c r="D31" s="4" t="s">
        <v>55</v>
      </c>
      <c r="E31" s="4">
        <v>2</v>
      </c>
      <c r="F31" s="4" t="s">
        <v>18</v>
      </c>
      <c r="G31" s="3" t="s">
        <v>18</v>
      </c>
      <c r="I31" s="5" t="str">
        <f>LEFT(IFERROR(VLOOKUP(TRIM(C31),[1]!Table_Query_from_BetcoViews[[AlternateID]:[MainSKU]],4,FALSE),C31),6)</f>
        <v>416319</v>
      </c>
      <c r="J31" s="5" t="str">
        <f>IFERROR(VLOOKUP(TRIM(C31),[1]!Table_Query_from_BetcoViews[[AlternateID]:[ItemDescr2]],5,FALSE),G31)</f>
        <v>RUBBER CAP</v>
      </c>
    </row>
    <row r="32" spans="2:10">
      <c r="B32" s="4">
        <v>29</v>
      </c>
      <c r="C32" s="4">
        <v>420585</v>
      </c>
      <c r="D32" s="4" t="s">
        <v>56</v>
      </c>
      <c r="E32" s="4">
        <v>1</v>
      </c>
      <c r="F32" s="4" t="s">
        <v>94</v>
      </c>
      <c r="G32" s="3" t="s">
        <v>19</v>
      </c>
      <c r="I32" s="5" t="str">
        <f>LEFT(IFERROR(VLOOKUP(TRIM(C32),[1]!Table_Query_from_BetcoViews[[AlternateID]:[MainSKU]],4,FALSE),C32),6)</f>
        <v>E86215</v>
      </c>
      <c r="J32" s="5" t="str">
        <f>IFERROR(VLOOKUP(TRIM(C32),[1]!Table_Query_from_BetcoViews[[AlternateID]:[ItemDescr2]],5,FALSE),G32)</f>
        <v>Battery Box</v>
      </c>
    </row>
    <row r="33" spans="2:10">
      <c r="B33" s="4">
        <v>30</v>
      </c>
      <c r="C33" s="4">
        <v>420599</v>
      </c>
      <c r="D33" s="4" t="s">
        <v>57</v>
      </c>
      <c r="E33" s="4">
        <v>1</v>
      </c>
      <c r="F33" s="4" t="s">
        <v>77</v>
      </c>
      <c r="G33" s="3" t="s">
        <v>9</v>
      </c>
      <c r="I33" s="5" t="str">
        <f>LEFT(IFERROR(VLOOKUP(TRIM(C33),[1]!Table_Query_from_BetcoViews[[AlternateID]:[MainSKU]],4,FALSE),C33),6)</f>
        <v>E86270</v>
      </c>
      <c r="J33" s="5" t="str">
        <f>IFERROR(VLOOKUP(TRIM(C33),[1]!Table_Query_from_BetcoViews[[AlternateID]:[ItemDescr2]],5,FALSE),G33)</f>
        <v>Bracket</v>
      </c>
    </row>
    <row r="34" spans="2:10">
      <c r="B34" s="4">
        <v>31</v>
      </c>
      <c r="C34" s="4">
        <v>420601</v>
      </c>
      <c r="D34" s="4" t="s">
        <v>58</v>
      </c>
      <c r="E34" s="4">
        <v>1</v>
      </c>
      <c r="F34" s="4" t="s">
        <v>20</v>
      </c>
      <c r="G34" s="3" t="s">
        <v>20</v>
      </c>
      <c r="I34" s="5" t="str">
        <f>LEFT(IFERROR(VLOOKUP(TRIM(C34),[1]!Table_Query_from_BetcoViews[[AlternateID]:[MainSKU]],4,FALSE),C34),6)</f>
        <v>420601</v>
      </c>
      <c r="J34" s="5" t="str">
        <f>IFERROR(VLOOKUP(TRIM(C34),[1]!Table_Query_from_BetcoViews[[AlternateID]:[ItemDescr2]],5,FALSE),G34)</f>
        <v>COVER</v>
      </c>
    </row>
    <row r="35" spans="2:10">
      <c r="B35" s="4">
        <v>32</v>
      </c>
      <c r="C35" s="4">
        <v>420672</v>
      </c>
      <c r="D35" s="4" t="s">
        <v>59</v>
      </c>
      <c r="E35" s="4">
        <v>1</v>
      </c>
      <c r="F35" s="4" t="s">
        <v>95</v>
      </c>
      <c r="G35" s="3" t="s">
        <v>21</v>
      </c>
      <c r="I35" s="5" t="str">
        <f>LEFT(IFERROR(VLOOKUP(TRIM(C35),[1]!Table_Query_from_BetcoViews[[AlternateID]:[MainSKU]],4,FALSE),C35),6)</f>
        <v>E81538</v>
      </c>
      <c r="J35" s="5" t="str">
        <f>IFERROR(VLOOKUP(TRIM(C35),[1]!Table_Query_from_BetcoViews[[AlternateID]:[ItemDescr2]],5,FALSE),G35)</f>
        <v>Vacuum Motor 12VDC 250W</v>
      </c>
    </row>
    <row r="36" spans="2:10">
      <c r="B36" s="4">
        <v>33</v>
      </c>
      <c r="C36" s="4">
        <v>420674</v>
      </c>
      <c r="D36" s="4" t="s">
        <v>60</v>
      </c>
      <c r="E36" s="4">
        <v>2</v>
      </c>
      <c r="F36" s="4" t="s">
        <v>96</v>
      </c>
      <c r="G36" s="3" t="s">
        <v>22</v>
      </c>
      <c r="I36" s="5" t="str">
        <f>LEFT(IFERROR(VLOOKUP(TRIM(C36),[1]!Table_Query_from_BetcoViews[[AlternateID]:[MainSKU]],4,FALSE),C36),6)</f>
        <v>E81539</v>
      </c>
      <c r="J36" s="5" t="str">
        <f>IFERROR(VLOOKUP(TRIM(C36),[1]!Table_Query_from_BetcoViews[[AlternateID]:[ItemDescr2]],5,FALSE),G36)</f>
        <v>Transport Wheel 200 OD x 42 W</v>
      </c>
    </row>
    <row r="37" spans="2:10">
      <c r="B37" s="4">
        <v>34</v>
      </c>
      <c r="C37" s="4">
        <v>421080</v>
      </c>
      <c r="D37" s="4" t="s">
        <v>61</v>
      </c>
      <c r="E37" s="4">
        <v>2</v>
      </c>
      <c r="F37" s="4" t="s">
        <v>97</v>
      </c>
      <c r="G37" s="3" t="s">
        <v>12</v>
      </c>
      <c r="I37" s="5" t="str">
        <f>LEFT(IFERROR(VLOOKUP(TRIM(C37),[1]!Table_Query_from_BetcoViews[[AlternateID]:[MainSKU]],4,FALSE),C37),6)</f>
        <v>E81896</v>
      </c>
      <c r="J37" s="5" t="str">
        <f>IFERROR(VLOOKUP(TRIM(C37),[1]!Table_Query_from_BetcoViews[[AlternateID]:[ItemDescr2]],5,FALSE),G37)</f>
        <v>Carriage Bolt M6x16 SS</v>
      </c>
    </row>
    <row r="38" spans="2:10">
      <c r="B38" s="4">
        <v>35</v>
      </c>
      <c r="C38" s="4">
        <v>421082</v>
      </c>
      <c r="D38" s="4" t="s">
        <v>62</v>
      </c>
      <c r="E38" s="4">
        <v>2</v>
      </c>
      <c r="F38" s="4" t="s">
        <v>98</v>
      </c>
      <c r="G38" s="3" t="s">
        <v>12</v>
      </c>
      <c r="I38" s="5" t="str">
        <f>LEFT(IFERROR(VLOOKUP(TRIM(C38),[1]!Table_Query_from_BetcoViews[[AlternateID]:[MainSKU]],4,FALSE),C38),6)</f>
        <v>E85755</v>
      </c>
      <c r="J38" s="5" t="str">
        <f>IFERROR(VLOOKUP(TRIM(C38),[1]!Table_Query_from_BetcoViews[[AlternateID]:[ItemDescr2]],5,FALSE),G38)</f>
        <v>Carriage Bolt M10x50 SS</v>
      </c>
    </row>
    <row r="39" spans="2:10">
      <c r="B39" s="4">
        <v>36</v>
      </c>
      <c r="C39" s="4">
        <v>421083</v>
      </c>
      <c r="D39" s="4" t="s">
        <v>63</v>
      </c>
      <c r="E39" s="4">
        <v>4</v>
      </c>
      <c r="F39" s="4" t="s">
        <v>12</v>
      </c>
      <c r="G39" s="3" t="s">
        <v>12</v>
      </c>
      <c r="I39" s="5" t="str">
        <f>LEFT(IFERROR(VLOOKUP(TRIM(C39),[1]!Table_Query_from_BetcoViews[[AlternateID]:[MainSKU]],4,FALSE),C39),6)</f>
        <v>421083</v>
      </c>
      <c r="J39" s="5" t="str">
        <f>IFERROR(VLOOKUP(TRIM(C39),[1]!Table_Query_from_BetcoViews[[AlternateID]:[ItemDescr2]],5,FALSE),G39)</f>
        <v>SCREW</v>
      </c>
    </row>
    <row r="40" spans="2:10">
      <c r="B40" s="4">
        <v>37</v>
      </c>
      <c r="C40" s="4">
        <v>421106</v>
      </c>
      <c r="D40" s="4" t="s">
        <v>64</v>
      </c>
      <c r="E40" s="4">
        <v>1</v>
      </c>
      <c r="F40" s="4" t="s">
        <v>99</v>
      </c>
      <c r="G40" s="3" t="s">
        <v>23</v>
      </c>
      <c r="I40" s="5" t="str">
        <f>LEFT(IFERROR(VLOOKUP(TRIM(C40),[1]!Table_Query_from_BetcoViews[[AlternateID]:[MainSKU]],4,FALSE),C40),6)</f>
        <v>E81540</v>
      </c>
      <c r="J40" s="5" t="str">
        <f>IFERROR(VLOOKUP(TRIM(C40),[1]!Table_Query_from_BetcoViews[[AlternateID]:[ItemDescr2]],5,FALSE),G40)</f>
        <v>Carbon Brush</v>
      </c>
    </row>
    <row r="41" spans="2:10">
      <c r="B41" s="4">
        <v>38</v>
      </c>
      <c r="C41" s="4">
        <v>421671</v>
      </c>
      <c r="D41" s="4" t="s">
        <v>65</v>
      </c>
      <c r="E41" s="4">
        <v>1</v>
      </c>
      <c r="F41" s="4" t="s">
        <v>100</v>
      </c>
      <c r="G41" s="3" t="s">
        <v>24</v>
      </c>
      <c r="I41" s="5" t="str">
        <f>LEFT(IFERROR(VLOOKUP(TRIM(C41),[1]!Table_Query_from_BetcoViews[[AlternateID]:[MainSKU]],4,FALSE),C41),6)</f>
        <v>E81544</v>
      </c>
      <c r="J41" s="5" t="str">
        <f>IFERROR(VLOOKUP(TRIM(C41),[1]!Table_Query_from_BetcoViews[[AlternateID]:[ItemDescr2]],5,FALSE),G41)</f>
        <v>Charger 12VDC 6AMP 120VAC ONB AGM GEL BSB50</v>
      </c>
    </row>
    <row r="42" spans="2:10">
      <c r="B42" s="4">
        <v>39</v>
      </c>
      <c r="C42" s="4">
        <v>422078</v>
      </c>
      <c r="D42" s="4" t="s">
        <v>66</v>
      </c>
      <c r="E42" s="4">
        <v>2</v>
      </c>
      <c r="F42" s="4" t="s">
        <v>12</v>
      </c>
      <c r="G42" s="3" t="s">
        <v>12</v>
      </c>
      <c r="I42" s="5" t="str">
        <f>LEFT(IFERROR(VLOOKUP(TRIM(C42),[1]!Table_Query_from_BetcoViews[[AlternateID]:[MainSKU]],4,FALSE),C42),6)</f>
        <v>422078</v>
      </c>
      <c r="J42" s="5" t="str">
        <f>IFERROR(VLOOKUP(TRIM(C42),[1]!Table_Query_from_BetcoViews[[AlternateID]:[ItemDescr2]],5,FALSE),G42)</f>
        <v>SCREW</v>
      </c>
    </row>
    <row r="43" spans="2:10">
      <c r="B43" s="4">
        <v>40</v>
      </c>
      <c r="C43" s="4">
        <v>422120</v>
      </c>
      <c r="D43" s="4" t="s">
        <v>67</v>
      </c>
      <c r="E43" s="4">
        <v>2</v>
      </c>
      <c r="F43" s="4" t="s">
        <v>6</v>
      </c>
      <c r="G43" s="3" t="s">
        <v>6</v>
      </c>
      <c r="I43" s="5" t="str">
        <f>LEFT(IFERROR(VLOOKUP(TRIM(C43),[1]!Table_Query_from_BetcoViews[[AlternateID]:[MainSKU]],4,FALSE),C43),6)</f>
        <v>422120</v>
      </c>
      <c r="J43" s="5" t="str">
        <f>IFERROR(VLOOKUP(TRIM(C43),[1]!Table_Query_from_BetcoViews[[AlternateID]:[ItemDescr2]],5,FALSE),G43)</f>
        <v>BUSHING</v>
      </c>
    </row>
    <row r="44" spans="2:10">
      <c r="B44" s="4">
        <v>41</v>
      </c>
      <c r="C44" s="4">
        <v>422540</v>
      </c>
      <c r="D44" s="4" t="s">
        <v>68</v>
      </c>
      <c r="E44" s="4">
        <v>2</v>
      </c>
      <c r="F44" s="4" t="s">
        <v>25</v>
      </c>
      <c r="G44" s="3" t="s">
        <v>25</v>
      </c>
      <c r="I44" s="5" t="str">
        <f>LEFT(IFERROR(VLOOKUP(TRIM(C44),[1]!Table_Query_from_BetcoViews[[AlternateID]:[MainSKU]],4,FALSE),C44),6)</f>
        <v>422540</v>
      </c>
      <c r="J44" s="5" t="str">
        <f>IFERROR(VLOOKUP(TRIM(C44),[1]!Table_Query_from_BetcoViews[[AlternateID]:[ItemDescr2]],5,FALSE),G44)</f>
        <v>CAP</v>
      </c>
    </row>
    <row r="45" spans="2:10">
      <c r="B45" s="4">
        <v>42</v>
      </c>
      <c r="C45" s="4">
        <v>422541</v>
      </c>
      <c r="D45" s="4" t="s">
        <v>69</v>
      </c>
      <c r="E45" s="4">
        <v>2</v>
      </c>
      <c r="F45" s="4" t="s">
        <v>101</v>
      </c>
      <c r="G45" s="3" t="s">
        <v>26</v>
      </c>
      <c r="I45" s="5" t="str">
        <f>LEFT(IFERROR(VLOOKUP(TRIM(C45),[1]!Table_Query_from_BetcoViews[[AlternateID]:[MainSKU]],4,FALSE),C45),6)</f>
        <v>E86199</v>
      </c>
      <c r="J45" s="5" t="str">
        <f>IFERROR(VLOOKUP(TRIM(C45),[1]!Table_Query_from_BetcoViews[[AlternateID]:[ItemDescr2]],5,FALSE),G45)</f>
        <v>Latch</v>
      </c>
    </row>
    <row r="46" spans="2:10">
      <c r="B46" s="4">
        <v>43</v>
      </c>
      <c r="C46" s="4">
        <v>423354</v>
      </c>
      <c r="D46" s="4" t="s">
        <v>70</v>
      </c>
      <c r="E46" s="4">
        <v>1</v>
      </c>
      <c r="F46" s="4" t="s">
        <v>102</v>
      </c>
      <c r="G46" s="3" t="s">
        <v>27</v>
      </c>
      <c r="I46" s="5" t="str">
        <f>LEFT(IFERROR(VLOOKUP(TRIM(C46),[1]!Table_Query_from_BetcoViews[[AlternateID]:[MainSKU]],4,FALSE),C46),6)</f>
        <v>E87024</v>
      </c>
      <c r="J46" s="5" t="str">
        <f>IFERROR(VLOOKUP(TRIM(C46),[1]!Table_Query_from_BetcoViews[[AlternateID]:[ItemDescr2]],5,FALSE),G46)</f>
        <v>Main Frame Weldment</v>
      </c>
    </row>
    <row r="47" spans="2:10">
      <c r="B47" s="4">
        <v>44</v>
      </c>
      <c r="C47" s="4">
        <v>423870</v>
      </c>
      <c r="D47" s="4" t="s">
        <v>71</v>
      </c>
      <c r="E47" s="4">
        <v>1</v>
      </c>
      <c r="F47" s="4" t="s">
        <v>78</v>
      </c>
      <c r="G47" s="3" t="s">
        <v>11</v>
      </c>
      <c r="I47" s="5" t="str">
        <f>LEFT(IFERROR(VLOOKUP(TRIM(C47),[1]!Table_Query_from_BetcoViews[[AlternateID]:[MainSKU]],4,FALSE),C47),6)</f>
        <v>E82840</v>
      </c>
      <c r="J47" s="5" t="str">
        <f>IFERROR(VLOOKUP(TRIM(C47),[1]!Table_Query_from_BetcoViews[[AlternateID]:[ItemDescr2]],5,FALSE),G47)</f>
        <v>Sound Deadening Foam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8"/>
  <sheetViews>
    <sheetView tabSelected="1" workbookViewId="0">
      <selection activeCell="C42" sqref="C42:C44"/>
    </sheetView>
  </sheetViews>
  <sheetFormatPr defaultRowHeight="12.75"/>
  <cols>
    <col min="1" max="1" width="11.5703125" customWidth="1"/>
    <col min="2" max="2" width="6.28515625" style="6" customWidth="1"/>
    <col min="3" max="3" width="10.7109375" style="6" customWidth="1"/>
    <col min="4" max="4" width="7.42578125" style="6" customWidth="1"/>
    <col min="5" max="5" width="46.140625" customWidth="1"/>
    <col min="6" max="6" width="30" customWidth="1"/>
  </cols>
  <sheetData>
    <row r="2" spans="2:5" ht="23.25">
      <c r="C2" s="10" t="s">
        <v>1</v>
      </c>
      <c r="E2" s="11" t="s">
        <v>75</v>
      </c>
    </row>
    <row r="3" spans="2:5" ht="20.25" customHeight="1">
      <c r="B3" s="13" t="s">
        <v>72</v>
      </c>
      <c r="C3" s="13" t="s">
        <v>73</v>
      </c>
      <c r="D3" s="12" t="s">
        <v>74</v>
      </c>
      <c r="E3" s="15" t="s">
        <v>103</v>
      </c>
    </row>
    <row r="4" spans="2:5" ht="15">
      <c r="B4" s="12">
        <v>1</v>
      </c>
      <c r="C4" s="17" t="s">
        <v>28</v>
      </c>
      <c r="D4" s="12">
        <v>2</v>
      </c>
      <c r="E4" s="19" t="s">
        <v>6</v>
      </c>
    </row>
    <row r="5" spans="2:5" ht="14.1" customHeight="1">
      <c r="B5" s="7">
        <v>2</v>
      </c>
      <c r="C5" s="18" t="s">
        <v>29</v>
      </c>
      <c r="D5" s="14">
        <v>1</v>
      </c>
      <c r="E5" s="19" t="s">
        <v>7</v>
      </c>
    </row>
    <row r="6" spans="2:5" ht="14.1" customHeight="1">
      <c r="B6" s="7">
        <v>3</v>
      </c>
      <c r="C6" s="7" t="s">
        <v>30</v>
      </c>
      <c r="D6" s="14">
        <v>2</v>
      </c>
      <c r="E6" s="16" t="s">
        <v>76</v>
      </c>
    </row>
    <row r="7" spans="2:5" ht="14.1" customHeight="1">
      <c r="B7" s="7">
        <v>4</v>
      </c>
      <c r="C7" s="18" t="s">
        <v>31</v>
      </c>
      <c r="D7" s="14">
        <v>1</v>
      </c>
      <c r="E7" s="19" t="s">
        <v>8</v>
      </c>
    </row>
    <row r="8" spans="2:5" ht="14.1" customHeight="1">
      <c r="B8" s="7">
        <v>5</v>
      </c>
      <c r="C8" s="18" t="s">
        <v>32</v>
      </c>
      <c r="D8" s="14">
        <v>1</v>
      </c>
      <c r="E8" s="19" t="s">
        <v>9</v>
      </c>
    </row>
    <row r="9" spans="2:5" ht="14.1" customHeight="1">
      <c r="B9" s="7">
        <v>6</v>
      </c>
      <c r="C9" s="7" t="s">
        <v>33</v>
      </c>
      <c r="D9" s="14">
        <v>1</v>
      </c>
      <c r="E9" s="16" t="s">
        <v>77</v>
      </c>
    </row>
    <row r="10" spans="2:5" ht="14.1" customHeight="1">
      <c r="B10" s="7">
        <v>7</v>
      </c>
      <c r="C10" s="7" t="s">
        <v>34</v>
      </c>
      <c r="D10" s="14">
        <v>1</v>
      </c>
      <c r="E10" s="16" t="s">
        <v>78</v>
      </c>
    </row>
    <row r="11" spans="2:5" ht="14.1" customHeight="1">
      <c r="B11" s="7">
        <v>8</v>
      </c>
      <c r="C11" s="7" t="s">
        <v>35</v>
      </c>
      <c r="D11" s="14">
        <v>1</v>
      </c>
      <c r="E11" s="16" t="s">
        <v>79</v>
      </c>
    </row>
    <row r="12" spans="2:5" ht="14.1" customHeight="1">
      <c r="B12" s="7">
        <v>9</v>
      </c>
      <c r="C12" s="18" t="s">
        <v>36</v>
      </c>
      <c r="D12" s="14">
        <v>1</v>
      </c>
      <c r="E12" s="19" t="s">
        <v>12</v>
      </c>
    </row>
    <row r="13" spans="2:5" ht="14.1" customHeight="1">
      <c r="B13" s="7">
        <v>10</v>
      </c>
      <c r="C13" s="7" t="s">
        <v>37</v>
      </c>
      <c r="D13" s="14">
        <v>2</v>
      </c>
      <c r="E13" s="16" t="s">
        <v>80</v>
      </c>
    </row>
    <row r="14" spans="2:5" ht="14.1" customHeight="1">
      <c r="B14" s="7">
        <v>11</v>
      </c>
      <c r="C14" s="7" t="s">
        <v>38</v>
      </c>
      <c r="D14" s="14">
        <v>1</v>
      </c>
      <c r="E14" s="16" t="s">
        <v>81</v>
      </c>
    </row>
    <row r="15" spans="2:5" ht="14.1" customHeight="1">
      <c r="B15" s="7">
        <v>12</v>
      </c>
      <c r="C15" s="18" t="s">
        <v>39</v>
      </c>
      <c r="D15" s="14">
        <v>2</v>
      </c>
      <c r="E15" s="19" t="s">
        <v>12</v>
      </c>
    </row>
    <row r="16" spans="2:5" ht="14.1" customHeight="1">
      <c r="B16" s="7">
        <v>13</v>
      </c>
      <c r="C16" s="18" t="s">
        <v>40</v>
      </c>
      <c r="D16" s="14">
        <v>2</v>
      </c>
      <c r="E16" s="19" t="s">
        <v>12</v>
      </c>
    </row>
    <row r="17" spans="2:5" ht="14.1" customHeight="1">
      <c r="B17" s="7">
        <v>14</v>
      </c>
      <c r="C17" s="7" t="s">
        <v>41</v>
      </c>
      <c r="D17" s="14">
        <v>8</v>
      </c>
      <c r="E17" s="16" t="s">
        <v>82</v>
      </c>
    </row>
    <row r="18" spans="2:5" ht="14.1" customHeight="1">
      <c r="B18" s="7">
        <v>15</v>
      </c>
      <c r="C18" s="7" t="s">
        <v>42</v>
      </c>
      <c r="D18" s="14">
        <v>3</v>
      </c>
      <c r="E18" s="16" t="s">
        <v>83</v>
      </c>
    </row>
    <row r="19" spans="2:5" ht="14.1" customHeight="1">
      <c r="B19" s="7">
        <v>16</v>
      </c>
      <c r="C19" s="7" t="s">
        <v>43</v>
      </c>
      <c r="D19" s="14">
        <v>2</v>
      </c>
      <c r="E19" s="16" t="s">
        <v>84</v>
      </c>
    </row>
    <row r="20" spans="2:5" ht="14.1" customHeight="1">
      <c r="B20" s="7">
        <v>17</v>
      </c>
      <c r="C20" s="7" t="s">
        <v>44</v>
      </c>
      <c r="D20" s="14">
        <v>4</v>
      </c>
      <c r="E20" s="16" t="s">
        <v>85</v>
      </c>
    </row>
    <row r="21" spans="2:5" ht="14.1" customHeight="1">
      <c r="B21" s="7">
        <v>18</v>
      </c>
      <c r="C21" s="18" t="s">
        <v>45</v>
      </c>
      <c r="D21" s="14">
        <v>2</v>
      </c>
      <c r="E21" s="19" t="s">
        <v>13</v>
      </c>
    </row>
    <row r="22" spans="2:5" ht="14.1" customHeight="1">
      <c r="B22" s="7">
        <v>19</v>
      </c>
      <c r="C22" s="7" t="s">
        <v>46</v>
      </c>
      <c r="D22" s="14">
        <v>4</v>
      </c>
      <c r="E22" s="16" t="s">
        <v>86</v>
      </c>
    </row>
    <row r="23" spans="2:5" ht="14.1" customHeight="1">
      <c r="B23" s="7">
        <v>20</v>
      </c>
      <c r="C23" s="7" t="s">
        <v>47</v>
      </c>
      <c r="D23" s="14">
        <v>3</v>
      </c>
      <c r="E23" s="16" t="s">
        <v>87</v>
      </c>
    </row>
    <row r="24" spans="2:5" ht="14.1" customHeight="1">
      <c r="B24" s="7">
        <v>21</v>
      </c>
      <c r="C24" s="7" t="s">
        <v>48</v>
      </c>
      <c r="D24" s="14">
        <v>3</v>
      </c>
      <c r="E24" s="16" t="s">
        <v>88</v>
      </c>
    </row>
    <row r="25" spans="2:5" ht="14.1" customHeight="1">
      <c r="B25" s="7">
        <v>22</v>
      </c>
      <c r="C25" s="7" t="s">
        <v>49</v>
      </c>
      <c r="D25" s="14">
        <v>4</v>
      </c>
      <c r="E25" s="16" t="s">
        <v>89</v>
      </c>
    </row>
    <row r="26" spans="2:5" ht="14.1" customHeight="1">
      <c r="B26" s="7">
        <v>23</v>
      </c>
      <c r="C26" s="7" t="s">
        <v>50</v>
      </c>
      <c r="D26" s="14">
        <v>2</v>
      </c>
      <c r="E26" s="16" t="s">
        <v>90</v>
      </c>
    </row>
    <row r="27" spans="2:5" ht="14.1" customHeight="1">
      <c r="B27" s="7">
        <v>24</v>
      </c>
      <c r="C27" s="7" t="s">
        <v>51</v>
      </c>
      <c r="D27" s="14">
        <v>2</v>
      </c>
      <c r="E27" s="16" t="s">
        <v>91</v>
      </c>
    </row>
    <row r="28" spans="2:5" ht="14.1" customHeight="1">
      <c r="B28" s="7">
        <v>25</v>
      </c>
      <c r="C28" s="7" t="s">
        <v>52</v>
      </c>
      <c r="D28" s="14">
        <v>1</v>
      </c>
      <c r="E28" s="16" t="s">
        <v>92</v>
      </c>
    </row>
    <row r="29" spans="2:5" ht="14.1" customHeight="1">
      <c r="B29" s="7">
        <v>26</v>
      </c>
      <c r="C29" s="7" t="s">
        <v>53</v>
      </c>
      <c r="D29" s="14">
        <v>6</v>
      </c>
      <c r="E29" s="16" t="s">
        <v>93</v>
      </c>
    </row>
    <row r="30" spans="2:5" ht="14.1" customHeight="1">
      <c r="B30" s="7">
        <v>27</v>
      </c>
      <c r="C30" s="18" t="s">
        <v>54</v>
      </c>
      <c r="D30" s="14">
        <v>8</v>
      </c>
      <c r="E30" s="19" t="s">
        <v>13</v>
      </c>
    </row>
    <row r="31" spans="2:5" ht="14.1" customHeight="1">
      <c r="B31" s="7">
        <v>28</v>
      </c>
      <c r="C31" s="18" t="s">
        <v>55</v>
      </c>
      <c r="D31" s="14">
        <v>2</v>
      </c>
      <c r="E31" s="19" t="s">
        <v>18</v>
      </c>
    </row>
    <row r="32" spans="2:5" ht="14.1" customHeight="1">
      <c r="B32" s="7">
        <v>29</v>
      </c>
      <c r="C32" s="7" t="s">
        <v>56</v>
      </c>
      <c r="D32" s="14">
        <v>1</v>
      </c>
      <c r="E32" s="16" t="s">
        <v>94</v>
      </c>
    </row>
    <row r="33" spans="2:5" ht="14.1" customHeight="1">
      <c r="B33" s="7">
        <v>30</v>
      </c>
      <c r="C33" s="7" t="s">
        <v>57</v>
      </c>
      <c r="D33" s="14">
        <v>1</v>
      </c>
      <c r="E33" s="16" t="s">
        <v>77</v>
      </c>
    </row>
    <row r="34" spans="2:5" ht="14.1" customHeight="1">
      <c r="B34" s="7">
        <v>31</v>
      </c>
      <c r="C34" s="18" t="s">
        <v>58</v>
      </c>
      <c r="D34" s="14">
        <v>1</v>
      </c>
      <c r="E34" s="19" t="s">
        <v>20</v>
      </c>
    </row>
    <row r="35" spans="2:5" ht="14.1" customHeight="1">
      <c r="B35" s="7">
        <v>32</v>
      </c>
      <c r="C35" s="7" t="s">
        <v>59</v>
      </c>
      <c r="D35" s="14">
        <v>1</v>
      </c>
      <c r="E35" s="16" t="s">
        <v>95</v>
      </c>
    </row>
    <row r="36" spans="2:5" ht="14.1" customHeight="1">
      <c r="B36" s="7">
        <v>33</v>
      </c>
      <c r="C36" s="7" t="s">
        <v>60</v>
      </c>
      <c r="D36" s="14">
        <v>2</v>
      </c>
      <c r="E36" s="16" t="s">
        <v>96</v>
      </c>
    </row>
    <row r="37" spans="2:5" ht="14.1" customHeight="1">
      <c r="B37" s="7">
        <v>34</v>
      </c>
      <c r="C37" s="7" t="s">
        <v>61</v>
      </c>
      <c r="D37" s="14">
        <v>2</v>
      </c>
      <c r="E37" s="16" t="s">
        <v>97</v>
      </c>
    </row>
    <row r="38" spans="2:5" ht="14.1" customHeight="1">
      <c r="B38" s="7">
        <v>35</v>
      </c>
      <c r="C38" s="7" t="s">
        <v>62</v>
      </c>
      <c r="D38" s="14">
        <v>2</v>
      </c>
      <c r="E38" s="16" t="s">
        <v>98</v>
      </c>
    </row>
    <row r="39" spans="2:5" ht="14.1" customHeight="1">
      <c r="B39" s="7">
        <v>36</v>
      </c>
      <c r="C39" s="18" t="s">
        <v>63</v>
      </c>
      <c r="D39" s="14">
        <v>4</v>
      </c>
      <c r="E39" s="19" t="s">
        <v>12</v>
      </c>
    </row>
    <row r="40" spans="2:5" ht="14.1" customHeight="1">
      <c r="B40" s="7">
        <v>37</v>
      </c>
      <c r="C40" s="7" t="s">
        <v>64</v>
      </c>
      <c r="D40" s="14">
        <v>1</v>
      </c>
      <c r="E40" s="16" t="s">
        <v>99</v>
      </c>
    </row>
    <row r="41" spans="2:5" ht="14.1" customHeight="1">
      <c r="B41" s="7">
        <v>38</v>
      </c>
      <c r="C41" s="7" t="s">
        <v>65</v>
      </c>
      <c r="D41" s="14">
        <v>1</v>
      </c>
      <c r="E41" s="16" t="s">
        <v>100</v>
      </c>
    </row>
    <row r="42" spans="2:5" ht="14.1" customHeight="1">
      <c r="B42" s="7">
        <v>39</v>
      </c>
      <c r="C42" s="18" t="s">
        <v>66</v>
      </c>
      <c r="D42" s="14">
        <v>2</v>
      </c>
      <c r="E42" s="19" t="s">
        <v>12</v>
      </c>
    </row>
    <row r="43" spans="2:5" ht="14.1" customHeight="1">
      <c r="B43" s="7">
        <v>40</v>
      </c>
      <c r="C43" s="18" t="s">
        <v>67</v>
      </c>
      <c r="D43" s="14">
        <v>2</v>
      </c>
      <c r="E43" s="19" t="s">
        <v>6</v>
      </c>
    </row>
    <row r="44" spans="2:5" ht="14.1" customHeight="1">
      <c r="B44" s="7">
        <v>41</v>
      </c>
      <c r="C44" s="18" t="s">
        <v>68</v>
      </c>
      <c r="D44" s="14">
        <v>2</v>
      </c>
      <c r="E44" s="19" t="s">
        <v>25</v>
      </c>
    </row>
    <row r="45" spans="2:5" ht="14.1" customHeight="1">
      <c r="B45" s="7">
        <v>42</v>
      </c>
      <c r="C45" s="7" t="s">
        <v>69</v>
      </c>
      <c r="D45" s="14">
        <v>2</v>
      </c>
      <c r="E45" s="16" t="s">
        <v>101</v>
      </c>
    </row>
    <row r="46" spans="2:5" ht="14.1" customHeight="1">
      <c r="B46" s="7">
        <v>43</v>
      </c>
      <c r="C46" s="7" t="s">
        <v>70</v>
      </c>
      <c r="D46" s="14">
        <v>1</v>
      </c>
      <c r="E46" s="16" t="s">
        <v>102</v>
      </c>
    </row>
    <row r="47" spans="2:5" ht="14.1" customHeight="1">
      <c r="B47" s="7">
        <v>44</v>
      </c>
      <c r="C47" s="7" t="s">
        <v>71</v>
      </c>
      <c r="D47" s="14">
        <v>1</v>
      </c>
      <c r="E47" s="16" t="s">
        <v>78</v>
      </c>
    </row>
    <row r="48" spans="2:5" ht="14.1" customHeight="1">
      <c r="B48" s="8"/>
      <c r="C48" s="8"/>
      <c r="D48" s="8"/>
      <c r="E48" s="9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4373B6-62A3-4F04-94F8-3056B284BD17}"/>
</file>

<file path=customXml/itemProps2.xml><?xml version="1.0" encoding="utf-8"?>
<ds:datastoreItem xmlns:ds="http://schemas.openxmlformats.org/officeDocument/2006/customXml" ds:itemID="{7B93E66B-F24A-4CBC-8E24-42324E732616}"/>
</file>

<file path=customXml/itemProps3.xml><?xml version="1.0" encoding="utf-8"?>
<ds:datastoreItem xmlns:ds="http://schemas.openxmlformats.org/officeDocument/2006/customXml" ds:itemID="{746B5DD4-FFA4-4D5F-8C72-05ACC3CD94E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27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2010-08-05T13:54:50Z</cp:lastPrinted>
  <dcterms:created xsi:type="dcterms:W3CDTF">2010-08-04T19:18:46Z</dcterms:created>
  <dcterms:modified xsi:type="dcterms:W3CDTF">2010-08-05T13:55:23Z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